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D31" i="5" l="1"/>
  <c r="C31" i="5"/>
  <c r="E29" i="5"/>
  <c r="E28" i="5"/>
  <c r="E27" i="5"/>
  <c r="E26" i="5"/>
  <c r="E25" i="5"/>
  <c r="E24" i="5"/>
  <c r="E23" i="5"/>
  <c r="D23" i="5"/>
  <c r="E22" i="5"/>
  <c r="E21" i="5"/>
  <c r="E20" i="5"/>
  <c r="E19" i="5"/>
  <c r="E31" i="5" s="1"/>
  <c r="D17" i="5"/>
  <c r="D33" i="5" s="1"/>
  <c r="C17" i="5"/>
  <c r="C32" i="5" s="1"/>
  <c r="E15" i="5"/>
  <c r="E14" i="5"/>
  <c r="E13" i="5"/>
  <c r="E12" i="5"/>
  <c r="E11" i="5"/>
  <c r="E10" i="5"/>
  <c r="E17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D54" i="3" s="1"/>
  <c r="E35" i="3"/>
  <c r="E34" i="3"/>
  <c r="E33" i="3"/>
  <c r="E32" i="3"/>
  <c r="E31" i="3"/>
  <c r="E30" i="3"/>
  <c r="E29" i="3"/>
  <c r="E28" i="3"/>
  <c r="E27" i="3"/>
  <c r="E26" i="3"/>
  <c r="D24" i="3"/>
  <c r="D56" i="3" s="1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28" i="2"/>
  <c r="B20" i="2"/>
  <c r="B12" i="2"/>
  <c r="B31" i="2" s="1"/>
  <c r="A4" i="2"/>
  <c r="E48" i="1"/>
  <c r="F48" i="1" s="1"/>
  <c r="D48" i="1"/>
  <c r="C48" i="1"/>
  <c r="E47" i="1"/>
  <c r="E50" i="1" s="1"/>
  <c r="E53" i="1" s="1"/>
  <c r="E55" i="1" s="1"/>
  <c r="D47" i="1"/>
  <c r="D50" i="1" s="1"/>
  <c r="D53" i="1" s="1"/>
  <c r="C47" i="1"/>
  <c r="F47" i="1" s="1"/>
  <c r="E43" i="1"/>
  <c r="D43" i="1"/>
  <c r="C41" i="1"/>
  <c r="F41" i="1" s="1"/>
  <c r="C40" i="1"/>
  <c r="F40" i="1" s="1"/>
  <c r="F39" i="1"/>
  <c r="F38" i="1"/>
  <c r="F37" i="1"/>
  <c r="F36" i="1"/>
  <c r="F35" i="1"/>
  <c r="F34" i="1"/>
  <c r="F33" i="1"/>
  <c r="F32" i="1"/>
  <c r="F31" i="1"/>
  <c r="E27" i="1"/>
  <c r="D27" i="1"/>
  <c r="F25" i="1"/>
  <c r="F24" i="1"/>
  <c r="F23" i="1"/>
  <c r="F22" i="1"/>
  <c r="F21" i="1"/>
  <c r="C21" i="1"/>
  <c r="C27" i="1" s="1"/>
  <c r="F17" i="1"/>
  <c r="F16" i="1"/>
  <c r="F15" i="1"/>
  <c r="F14" i="1"/>
  <c r="F13" i="1"/>
  <c r="F12" i="1"/>
  <c r="F11" i="1"/>
  <c r="E36" i="3" l="1"/>
  <c r="E54" i="3" s="1"/>
  <c r="D55" i="1"/>
  <c r="F27" i="1"/>
  <c r="F43" i="1"/>
  <c r="F50" i="1"/>
  <c r="F53" i="1" s="1"/>
  <c r="C43" i="1"/>
  <c r="C50" i="1"/>
  <c r="C53" i="1" s="1"/>
  <c r="C55" i="1" s="1"/>
  <c r="F55" i="1" l="1"/>
</calcChain>
</file>

<file path=xl/sharedStrings.xml><?xml version="1.0" encoding="utf-8"?>
<sst xmlns="http://schemas.openxmlformats.org/spreadsheetml/2006/main" count="240" uniqueCount="192">
  <si>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</si>
  <si>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</si>
  <si>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</si>
  <si>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</si>
  <si>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</si>
  <si>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</si>
  <si>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</si>
  <si>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</si>
  <si>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</si>
  <si>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</si>
  <si>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</si>
  <si>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</si>
  <si>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</si>
  <si>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</si>
  <si>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</si>
  <si>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</si>
  <si>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</si>
  <si>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</si>
  <si>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</si>
  <si>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</si>
  <si>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</si>
  <si>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</si>
  <si>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</si>
  <si>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</si>
  <si>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</si>
  <si>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</si>
  <si>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</si>
  <si>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</si>
  <si>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</si>
  <si>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</si>
  <si>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</si>
  <si>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</si>
  <si>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Cash on Hand-East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</si>
  <si>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</si>
  <si>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</si>
  <si>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</si>
  <si>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</si>
  <si>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</si>
  <si>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</si>
  <si>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</si>
  <si>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</si>
  <si>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</si>
  <si>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</si>
  <si>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</si>
  <si>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</si>
  <si>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</si>
  <si>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</si>
  <si>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</si>
  <si>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</si>
  <si>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</si>
  <si>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</si>
  <si>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</si>
  <si>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</si>
  <si>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</si>
  <si>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</si>
  <si>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</si>
  <si>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</si>
  <si>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</si>
  <si>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</si>
  <si>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</si>
  <si>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</si>
  <si>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</si>
  <si>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</si>
  <si>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</si>
  <si>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</si>
  <si>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</si>
  <si>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</si>
  <si>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</si>
  <si>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</si>
  <si>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</si>
  <si>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</si>
  <si>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</si>
  <si>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</si>
  <si>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</si>
  <si>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</si>
  <si>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</si>
  <si>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</si>
  <si>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</si>
  <si>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</si>
  <si>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</si>
  <si>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</si>
  <si>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</si>
  <si>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</si>
  <si>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</si>
  <si>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</si>
  <si>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</si>
  <si>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</si>
  <si>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</si>
  <si>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</si>
  <si>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</si>
  <si>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</si>
  <si>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</si>
  <si>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</si>
  <si>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</si>
  <si>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</si>
  <si>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</si>
  <si>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</si>
  <si>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</si>
  <si>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</si>
  <si>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</si>
  <si>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</si>
  <si>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</si>
  <si>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</si>
  <si>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</si>
  <si>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</si>
  <si>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</si>
  <si>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</si>
  <si>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</si>
  <si>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</si>
  <si>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</si>
  <si>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</si>
  <si>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</si>
  <si>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</si>
  <si>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</si>
  <si>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</si>
  <si>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</si>
  <si>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</si>
  <si>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</si>
  <si>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</si>
  <si>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</si>
  <si>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</si>
  <si>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</si>
  <si>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</si>
  <si>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</si>
  <si>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</si>
  <si>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</si>
  <si>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</si>
  <si>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</si>
  <si>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</si>
  <si>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</si>
  <si>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</si>
  <si>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</si>
  <si>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</si>
  <si>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</si>
  <si>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</si>
  <si>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</si>
  <si>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</si>
  <si>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</si>
  <si>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</si>
  <si>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</si>
  <si>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</si>
  <si>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</si>
  <si>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</si>
  <si>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</si>
  <si>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</si>
  <si>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</si>
  <si>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</si>
  <si>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</si>
  <si>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</si>
  <si>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</si>
  <si>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</si>
  <si>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</si>
  <si>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</si>
  <si>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</si>
  <si>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</si>
  <si>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</si>
  <si>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</si>
  <si>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</si>
  <si>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</si>
  <si>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</si>
  <si>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</si>
  <si>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</si>
  <si>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</si>
  <si>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</si>
  <si>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</si>
  <si>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</si>
  <si>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</si>
  <si>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</si>
  <si>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</si>
  <si>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</si>
  <si>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</si>
  <si>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</si>
  <si>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</si>
  <si>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</si>
  <si>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</si>
  <si>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</si>
  <si>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</si>
  <si>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</si>
  <si>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</si>
  <si>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</si>
  <si>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</si>
  <si>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</si>
  <si>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</si>
  <si>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</si>
  <si>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</si>
  <si>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</si>
  <si>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</si>
  <si>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August 2015</t>
  </si>
  <si>
    <t>71-0000-1960-696530-48981</t>
  </si>
  <si>
    <t xml:space="preserve">Interfund Trf </t>
  </si>
  <si>
    <t>73-0000-1960-696530-48981</t>
  </si>
  <si>
    <t>Interfund Trf frm Unrest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</si>
</sst>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4BS"/>
      <sheetName val="Sep14IS"/>
      <sheetName val="Sept14-BVA-71"/>
      <sheetName val="Sept14-BVA-72"/>
      <sheetName val="Sept14-BVA-73"/>
      <sheetName val="Oct14BS"/>
      <sheetName val="Oct14IS"/>
      <sheetName val="Oct14-BVA-71"/>
      <sheetName val="Oct14-BVA-72"/>
      <sheetName val="Oct14-BVA-73"/>
      <sheetName val="Nov14BS"/>
      <sheetName val="Nov14IS"/>
      <sheetName val="Nov14-BVA-71"/>
      <sheetName val="Nov14-BVA-72"/>
      <sheetName val="Nov14-BVA-73"/>
      <sheetName val="Dec14BS"/>
      <sheetName val="Dec14IS"/>
      <sheetName val="Dec14-BVA-71"/>
      <sheetName val="Dec14-BVA-72"/>
      <sheetName val="Dec14-BVA-73"/>
      <sheetName val="Jan15BS"/>
      <sheetName val="Jan15IS"/>
      <sheetName val="Jan15-BVA-71"/>
      <sheetName val="Jan15-BVA-72"/>
      <sheetName val="Jan15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August 2015</v>
          </cell>
        </row>
      </sheetData>
      <sheetData sheetId="6">
        <row r="12">
          <cell r="B12">
            <v>17051.830000000002</v>
          </cell>
        </row>
        <row r="20">
          <cell r="B20">
            <v>7606.45</v>
          </cell>
        </row>
        <row r="28">
          <cell r="B28">
            <v>12589.769999999997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187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9"/>
      <c r="B6" s="52" t="s">
        <v>37</v>
      </c>
      <c r="C6" s="53"/>
      <c r="D6" s="10" t="s">
        <v>3</v>
      </c>
      <c r="E6" s="11" t="s">
        <v>3</v>
      </c>
      <c r="F6" s="56" t="s">
        <v>4</v>
      </c>
      <c r="G6" s="12"/>
      <c r="H6" s="12"/>
      <c r="I6" s="12"/>
      <c r="J6" s="12"/>
      <c r="S6" s="12"/>
      <c r="T6" s="12"/>
    </row>
    <row r="7" spans="1:23" ht="15.6" thickBot="1" x14ac:dyDescent="0.3">
      <c r="A7" s="13"/>
      <c r="B7" s="54"/>
      <c r="C7" s="55"/>
      <c r="D7" s="14">
        <v>72</v>
      </c>
      <c r="E7" s="15">
        <v>73</v>
      </c>
      <c r="F7" s="57"/>
      <c r="G7" s="16"/>
      <c r="H7" s="16"/>
      <c r="I7" s="16"/>
      <c r="J7" s="16"/>
      <c r="S7" s="16"/>
      <c r="T7" s="16"/>
      <c r="U7" s="12"/>
      <c r="V7" s="12"/>
      <c r="W7" s="12"/>
    </row>
    <row r="8" spans="1:23" ht="15" x14ac:dyDescent="0.25">
      <c r="U8" s="16"/>
      <c r="V8" s="16"/>
      <c r="W8" s="16"/>
    </row>
    <row r="9" spans="1:23" ht="15" x14ac:dyDescent="0.25">
      <c r="A9" s="6" t="s">
        <v>5</v>
      </c>
      <c r="B9" s="17"/>
    </row>
    <row r="11" spans="1:23" ht="14.25" customHeight="1" x14ac:dyDescent="0.25">
      <c r="A11" s="4" t="s">
        <v>178</v>
      </c>
      <c r="C11" s="5">
        <v>21930.92</v>
      </c>
      <c r="D11" s="5">
        <v>7208.21</v>
      </c>
      <c r="E11" s="5">
        <v>11722.63</v>
      </c>
      <c r="F11" s="5">
        <f>+C11+D11+E11</f>
        <v>40861.759999999995</v>
      </c>
    </row>
    <row r="12" spans="1:23" ht="14.25" customHeight="1" x14ac:dyDescent="0.35">
      <c r="A12" s="4" t="s">
        <v>179</v>
      </c>
      <c r="F12" s="5">
        <f>+C12+D12+E12</f>
        <v>0</v>
      </c>
      <c r="G12" s="18"/>
    </row>
    <row r="13" spans="1:23" ht="14.25" customHeight="1" x14ac:dyDescent="0.35">
      <c r="A13" s="4" t="s">
        <v>180</v>
      </c>
      <c r="F13" s="5">
        <f>+C13+D13+E13</f>
        <v>0</v>
      </c>
      <c r="G13" s="18"/>
    </row>
    <row r="14" spans="1:23" ht="14.25" customHeight="1" x14ac:dyDescent="0.25">
      <c r="A14" s="4" t="s">
        <v>181</v>
      </c>
      <c r="B14" s="19"/>
      <c r="D14" s="5">
        <v>302545.13</v>
      </c>
      <c r="E14" s="5">
        <v>659455.74</v>
      </c>
      <c r="F14" s="5">
        <f t="shared" ref="F14:F25" si="0">+C14+D14+E14</f>
        <v>962000.87</v>
      </c>
    </row>
    <row r="15" spans="1:23" ht="14.25" customHeight="1" x14ac:dyDescent="0.25">
      <c r="A15" s="4" t="s">
        <v>6</v>
      </c>
      <c r="F15" s="5">
        <f t="shared" si="0"/>
        <v>0</v>
      </c>
    </row>
    <row r="16" spans="1:23" ht="14.25" customHeight="1" x14ac:dyDescent="0.25">
      <c r="A16" s="4" t="s">
        <v>7</v>
      </c>
      <c r="C16" s="5">
        <v>165391.62</v>
      </c>
      <c r="F16" s="5">
        <f>+C16+D16+E16</f>
        <v>165391.62</v>
      </c>
    </row>
    <row r="17" spans="1:23" ht="14.25" customHeight="1" x14ac:dyDescent="0.25">
      <c r="A17" s="4" t="s">
        <v>32</v>
      </c>
      <c r="F17" s="5">
        <f t="shared" si="0"/>
        <v>0</v>
      </c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20" t="s">
        <v>8</v>
      </c>
      <c r="B18" s="21">
        <v>209598.67</v>
      </c>
      <c r="C18" s="21"/>
      <c r="D18" s="21"/>
      <c r="E18" s="21"/>
      <c r="F18" s="21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20" t="s">
        <v>38</v>
      </c>
      <c r="B19" s="21">
        <v>172128.7</v>
      </c>
      <c r="C19" s="21"/>
      <c r="D19" s="21"/>
      <c r="E19" s="21"/>
      <c r="F19" s="21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20" t="s">
        <v>39</v>
      </c>
      <c r="B20" s="21">
        <v>736892.95</v>
      </c>
      <c r="C20" s="21"/>
      <c r="D20" s="21"/>
      <c r="E20" s="21"/>
      <c r="F20" s="21"/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20" t="s">
        <v>40</v>
      </c>
      <c r="B21" s="22">
        <v>-106.01</v>
      </c>
      <c r="C21" s="21">
        <f>+B21+B20+B19+B18</f>
        <v>1118514.3099999998</v>
      </c>
      <c r="D21" s="21"/>
      <c r="E21" s="21"/>
      <c r="F21" s="21">
        <f t="shared" si="0"/>
        <v>1118514.3099999998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9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10</v>
      </c>
      <c r="C23" s="5">
        <v>3109.96</v>
      </c>
      <c r="F23" s="5">
        <f t="shared" si="0"/>
        <v>3109.96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11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4.25" customHeight="1" x14ac:dyDescent="0.25">
      <c r="A25" s="4" t="s">
        <v>36</v>
      </c>
      <c r="F25" s="5">
        <f t="shared" si="0"/>
        <v>0</v>
      </c>
      <c r="G25" s="4"/>
      <c r="H25" s="4"/>
      <c r="I25" s="4"/>
      <c r="J25" s="4"/>
      <c r="S25" s="4"/>
      <c r="T25" s="4"/>
      <c r="U25" s="4"/>
      <c r="V25" s="4"/>
      <c r="W25" s="4"/>
    </row>
    <row r="27" spans="1:23" ht="30.75" customHeight="1" thickBot="1" x14ac:dyDescent="0.3">
      <c r="A27" s="6" t="s">
        <v>12</v>
      </c>
      <c r="B27" s="17"/>
      <c r="C27" s="23">
        <f>SUM(C11:C26)</f>
        <v>1308946.8099999998</v>
      </c>
      <c r="D27" s="23">
        <f>SUM(D11:D26)</f>
        <v>309753.34000000003</v>
      </c>
      <c r="E27" s="23">
        <f>SUM(E11:E26)</f>
        <v>671178.37</v>
      </c>
      <c r="F27" s="23">
        <f>+C27+D27+E27</f>
        <v>2289878.52</v>
      </c>
      <c r="G27" s="4"/>
      <c r="H27" s="4"/>
      <c r="I27" s="4"/>
      <c r="J27" s="4"/>
      <c r="S27" s="4"/>
      <c r="T27" s="4"/>
      <c r="U27" s="4"/>
      <c r="V27" s="4"/>
      <c r="W27" s="4"/>
    </row>
    <row r="28" spans="1:23" ht="13.8" thickTop="1" x14ac:dyDescent="0.25">
      <c r="E28" s="24"/>
      <c r="G28" s="4"/>
      <c r="H28" s="4"/>
      <c r="I28" s="4"/>
      <c r="J28" s="4"/>
      <c r="S28" s="4"/>
      <c r="T28" s="4"/>
      <c r="U28" s="4"/>
      <c r="V28" s="4"/>
      <c r="W28" s="4"/>
    </row>
    <row r="30" spans="1:23" ht="17.399999999999999" x14ac:dyDescent="0.3">
      <c r="A30" s="25" t="s">
        <v>13</v>
      </c>
      <c r="B30" s="26"/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F31" s="5">
        <f t="shared" ref="F31:F41" si="1">+C31+D31+E31</f>
        <v>0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G32" s="4"/>
      <c r="H32" s="4"/>
      <c r="I32" s="4"/>
      <c r="J32" s="4"/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108.79</v>
      </c>
      <c r="F33" s="5">
        <f t="shared" si="1"/>
        <v>108.79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302545.13</v>
      </c>
      <c r="F34" s="5">
        <f t="shared" si="1"/>
        <v>302545.13</v>
      </c>
      <c r="S34" s="4"/>
      <c r="T34" s="4"/>
      <c r="U34" s="4"/>
      <c r="V34" s="4"/>
      <c r="W34" s="4"/>
    </row>
    <row r="35" spans="1:23" ht="15.75" customHeight="1" x14ac:dyDescent="0.25">
      <c r="A35" s="4" t="s">
        <v>186</v>
      </c>
      <c r="C35" s="5">
        <v>659455.74</v>
      </c>
      <c r="F35" s="5">
        <f t="shared" si="1"/>
        <v>659455.74</v>
      </c>
      <c r="S35" s="4"/>
      <c r="T35" s="4"/>
      <c r="U35" s="4"/>
      <c r="V35" s="4"/>
      <c r="W35" s="4"/>
    </row>
    <row r="36" spans="1:23" ht="15.75" customHeight="1" x14ac:dyDescent="0.25">
      <c r="A36" s="4" t="s">
        <v>35</v>
      </c>
      <c r="F36" s="5">
        <f t="shared" si="1"/>
        <v>0</v>
      </c>
      <c r="S36" s="4"/>
      <c r="T36" s="4"/>
      <c r="U36" s="4"/>
      <c r="V36" s="4"/>
      <c r="W36" s="4"/>
    </row>
    <row r="37" spans="1:23" ht="15.75" customHeight="1" x14ac:dyDescent="0.25">
      <c r="A37" s="4" t="s">
        <v>34</v>
      </c>
      <c r="F37" s="5">
        <f t="shared" si="1"/>
        <v>0</v>
      </c>
      <c r="O37" s="6"/>
      <c r="S37" s="4"/>
      <c r="T37" s="4"/>
      <c r="U37" s="4"/>
      <c r="V37" s="4"/>
      <c r="W37" s="4"/>
    </row>
    <row r="38" spans="1:23" ht="15.75" customHeight="1" x14ac:dyDescent="0.25">
      <c r="A38" s="4" t="s">
        <v>14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15</v>
      </c>
      <c r="F39" s="5">
        <f t="shared" si="1"/>
        <v>0</v>
      </c>
      <c r="S39" s="4"/>
      <c r="T39" s="4"/>
      <c r="U39" s="4"/>
      <c r="V39" s="4"/>
      <c r="W39" s="4"/>
    </row>
    <row r="40" spans="1:23" ht="15.75" customHeight="1" x14ac:dyDescent="0.25">
      <c r="A40" s="4" t="s">
        <v>16</v>
      </c>
      <c r="C40" s="5">
        <f>3185.58+759.93</f>
        <v>3945.5099999999998</v>
      </c>
      <c r="F40" s="5">
        <f t="shared" si="1"/>
        <v>3945.5099999999998</v>
      </c>
      <c r="S40" s="4"/>
      <c r="T40" s="4"/>
      <c r="U40" s="4"/>
      <c r="V40" s="4"/>
      <c r="W40" s="4"/>
    </row>
    <row r="41" spans="1:23" ht="15.75" customHeight="1" x14ac:dyDescent="0.25">
      <c r="A41" s="4" t="s">
        <v>17</v>
      </c>
      <c r="C41" s="5">
        <f>144846.11-C40</f>
        <v>140900.59999999998</v>
      </c>
      <c r="F41" s="5">
        <f t="shared" si="1"/>
        <v>140900.59999999998</v>
      </c>
      <c r="J41" s="17"/>
      <c r="S41" s="4"/>
      <c r="T41" s="4"/>
      <c r="U41" s="4"/>
      <c r="V41" s="4"/>
      <c r="W41" s="4"/>
    </row>
    <row r="42" spans="1:23" x14ac:dyDescent="0.25">
      <c r="S42" s="4"/>
      <c r="T42" s="4"/>
      <c r="U42" s="4"/>
      <c r="V42" s="4"/>
      <c r="W42" s="4"/>
    </row>
    <row r="43" spans="1:23" ht="25.5" customHeight="1" thickBot="1" x14ac:dyDescent="0.3">
      <c r="A43" s="6" t="s">
        <v>18</v>
      </c>
      <c r="B43" s="17"/>
      <c r="C43" s="23">
        <f>SUM(C31:C42)</f>
        <v>1106955.77</v>
      </c>
      <c r="D43" s="23">
        <f>SUM(D31:D42)</f>
        <v>0</v>
      </c>
      <c r="E43" s="23">
        <f>SUM(E31:E42)</f>
        <v>0</v>
      </c>
      <c r="F43" s="23">
        <f>SUM(F31:F42)</f>
        <v>1106955.77</v>
      </c>
      <c r="G43" s="17"/>
      <c r="H43" s="17"/>
      <c r="M43" s="6"/>
      <c r="N43" s="6"/>
      <c r="S43" s="4"/>
      <c r="T43" s="4"/>
      <c r="U43" s="4"/>
      <c r="V43" s="4"/>
      <c r="W43" s="4"/>
    </row>
    <row r="44" spans="1:23" ht="15.6" thickTop="1" x14ac:dyDescent="0.25">
      <c r="I44" s="17"/>
      <c r="Q44" s="6"/>
      <c r="R44" s="6"/>
      <c r="S44" s="4"/>
      <c r="T44" s="4"/>
      <c r="U44" s="4"/>
      <c r="V44" s="4"/>
      <c r="W44" s="4"/>
    </row>
    <row r="45" spans="1:23" ht="17.399999999999999" x14ac:dyDescent="0.3">
      <c r="A45" s="25" t="s">
        <v>19</v>
      </c>
      <c r="B45" s="26"/>
      <c r="P45" s="6"/>
      <c r="S45" s="4"/>
      <c r="T45" s="4"/>
      <c r="U45" s="4"/>
      <c r="V45" s="4"/>
      <c r="W45" s="4"/>
    </row>
    <row r="46" spans="1:23" ht="15" x14ac:dyDescent="0.25">
      <c r="K46" s="6"/>
      <c r="L46" s="6"/>
      <c r="O46" s="6"/>
      <c r="S46" s="4"/>
      <c r="T46" s="4"/>
      <c r="U46" s="4"/>
      <c r="V46" s="4"/>
      <c r="W46" s="4"/>
    </row>
    <row r="47" spans="1:23" x14ac:dyDescent="0.25">
      <c r="A47" s="4" t="s">
        <v>20</v>
      </c>
      <c r="C47" s="5">
        <f>99585.94+180544.7-25658.82-110-69422.61</f>
        <v>184939.21000000002</v>
      </c>
      <c r="D47" s="5">
        <f>117171.8+163118.92+14329.21+7526.96</f>
        <v>302146.89000000007</v>
      </c>
      <c r="E47" s="5">
        <f>298165.42+224182.28+92107.58+44133.32</f>
        <v>658588.59999999986</v>
      </c>
      <c r="F47" s="5">
        <f>+C47+D47+E47</f>
        <v>1145674.7</v>
      </c>
      <c r="S47" s="4"/>
      <c r="T47" s="4"/>
      <c r="U47" s="4"/>
      <c r="V47" s="4"/>
      <c r="W47" s="4"/>
    </row>
    <row r="48" spans="1:23" ht="15" x14ac:dyDescent="0.25">
      <c r="A48" s="4" t="s">
        <v>21</v>
      </c>
      <c r="C48" s="5">
        <f>+[1]Aug15IS!B12</f>
        <v>17051.830000000002</v>
      </c>
      <c r="D48" s="5">
        <f>+[1]Aug15IS!B20</f>
        <v>7606.45</v>
      </c>
      <c r="E48" s="5">
        <f>+[1]Aug15IS!B28</f>
        <v>12589.769999999997</v>
      </c>
      <c r="F48" s="5">
        <f>+C48+D48+E48</f>
        <v>37248.050000000003</v>
      </c>
      <c r="J48" s="17"/>
      <c r="S48" s="4"/>
      <c r="T48" s="4"/>
      <c r="U48" s="4"/>
      <c r="V48" s="4"/>
      <c r="W48" s="4"/>
    </row>
    <row r="49" spans="1:23" x14ac:dyDescent="0.25">
      <c r="S49" s="4"/>
      <c r="T49" s="4"/>
      <c r="U49" s="4"/>
      <c r="V49" s="4"/>
      <c r="W49" s="4"/>
    </row>
    <row r="50" spans="1:23" ht="24.75" customHeight="1" thickBot="1" x14ac:dyDescent="0.3">
      <c r="A50" s="6" t="s">
        <v>22</v>
      </c>
      <c r="B50" s="17"/>
      <c r="C50" s="23">
        <f>SUM(C47:C49)</f>
        <v>201991.04000000004</v>
      </c>
      <c r="D50" s="23">
        <f>SUM(D47:D49)</f>
        <v>309753.34000000008</v>
      </c>
      <c r="E50" s="23">
        <f>SUM(E47:E49)</f>
        <v>671178.36999999988</v>
      </c>
      <c r="F50" s="23">
        <f>+F48+F47</f>
        <v>1182922.75</v>
      </c>
      <c r="G50" s="17"/>
      <c r="M50" s="6"/>
      <c r="N50" s="6"/>
      <c r="S50" s="4"/>
      <c r="T50" s="4"/>
      <c r="U50" s="4"/>
      <c r="V50" s="4"/>
      <c r="W50" s="4"/>
    </row>
    <row r="51" spans="1:23" ht="15.6" thickTop="1" x14ac:dyDescent="0.25">
      <c r="H51" s="17"/>
      <c r="Q51" s="6"/>
      <c r="R51" s="6"/>
      <c r="S51" s="4"/>
      <c r="T51" s="4"/>
      <c r="U51" s="4"/>
      <c r="V51" s="4"/>
      <c r="W51" s="4"/>
    </row>
    <row r="52" spans="1:23" ht="15" x14ac:dyDescent="0.25">
      <c r="I52" s="17"/>
      <c r="P52" s="6"/>
      <c r="S52" s="4"/>
      <c r="T52" s="4"/>
      <c r="U52" s="4"/>
      <c r="V52" s="4"/>
      <c r="W52" s="4"/>
    </row>
    <row r="53" spans="1:23" ht="22.5" customHeight="1" thickBot="1" x14ac:dyDescent="0.3">
      <c r="A53" s="6" t="s">
        <v>23</v>
      </c>
      <c r="B53" s="17"/>
      <c r="C53" s="23">
        <f>+C50+C43</f>
        <v>1308946.81</v>
      </c>
      <c r="D53" s="23">
        <f>+D50+D43</f>
        <v>309753.34000000008</v>
      </c>
      <c r="E53" s="23">
        <f>+E50+E43</f>
        <v>671178.36999999988</v>
      </c>
      <c r="F53" s="23">
        <f>+F50+F43</f>
        <v>2289878.52</v>
      </c>
      <c r="K53" s="6"/>
      <c r="L53" s="6"/>
      <c r="S53" s="4"/>
      <c r="T53" s="4"/>
      <c r="U53" s="4"/>
      <c r="V53" s="4"/>
      <c r="W53" s="4"/>
    </row>
    <row r="54" spans="1:23" ht="13.8" thickTop="1" x14ac:dyDescent="0.25">
      <c r="S54" s="4"/>
      <c r="T54" s="4"/>
      <c r="U54" s="4"/>
      <c r="V54" s="4"/>
      <c r="W54" s="4"/>
    </row>
    <row r="55" spans="1:23" x14ac:dyDescent="0.25">
      <c r="C55" s="5">
        <f>+C27-C53</f>
        <v>0</v>
      </c>
      <c r="D55" s="5">
        <f>+D27-D53</f>
        <v>0</v>
      </c>
      <c r="E55" s="5">
        <f>+E27-E53</f>
        <v>0</v>
      </c>
      <c r="F55" s="5">
        <f>+F27-F53</f>
        <v>0</v>
      </c>
      <c r="S55" s="4"/>
      <c r="T55" s="4"/>
      <c r="U55" s="4"/>
      <c r="V55" s="4"/>
      <c r="W55" s="4"/>
    </row>
    <row r="56" spans="1:23" ht="13.8" x14ac:dyDescent="0.25">
      <c r="A56" s="27"/>
      <c r="B56" s="28"/>
      <c r="S56" s="4"/>
      <c r="T56" s="4"/>
      <c r="U56" s="4"/>
      <c r="V56" s="4"/>
      <c r="W56" s="4"/>
    </row>
    <row r="57" spans="1:23" ht="13.8" x14ac:dyDescent="0.25">
      <c r="A57" s="27"/>
      <c r="B57" s="28"/>
      <c r="S57" s="4"/>
      <c r="T57" s="4"/>
      <c r="U57" s="4"/>
      <c r="V57" s="4"/>
      <c r="W57" s="4"/>
    </row>
    <row r="58" spans="1:23" x14ac:dyDescent="0.25">
      <c r="A58" s="29"/>
      <c r="B58" s="30"/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  <row r="60" spans="1:23" x14ac:dyDescent="0.25">
      <c r="S60" s="4"/>
      <c r="T60" s="4"/>
      <c r="U60" s="4"/>
      <c r="V60" s="4"/>
      <c r="W60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24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tr">
        <f>+[1]Aug15BS!A4</f>
        <v>August 2015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8" spans="1:13" ht="15" x14ac:dyDescent="0.25">
      <c r="A8" s="6" t="s">
        <v>33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35642.550000000003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-18590.72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31">
        <f>+B10+B11</f>
        <v>17051.830000000002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7606.45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2" t="s">
        <v>27</v>
      </c>
      <c r="B20" s="31">
        <f>+B18+B19</f>
        <v>7606.45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31740.26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-19150.490000000002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2" t="s">
        <v>27</v>
      </c>
      <c r="B28" s="31">
        <f>+B26+B27</f>
        <v>12589.769999999997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3" t="s">
        <v>31</v>
      </c>
      <c r="B31" s="23">
        <f>+B12+B20+B28</f>
        <v>37248.050000000003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8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41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+[1]Aug15BS!A4</f>
        <v>August 2015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4" t="s">
        <v>43</v>
      </c>
      <c r="B7" s="35" t="s">
        <v>44</v>
      </c>
      <c r="C7" s="36" t="s">
        <v>45</v>
      </c>
      <c r="D7" s="37" t="s">
        <v>46</v>
      </c>
      <c r="E7" s="36" t="s">
        <v>164</v>
      </c>
    </row>
    <row r="8" spans="1:5" ht="6.75" customHeight="1" x14ac:dyDescent="0.25"/>
    <row r="9" spans="1:5" ht="18" customHeight="1" x14ac:dyDescent="0.45">
      <c r="A9" s="38" t="s">
        <v>25</v>
      </c>
    </row>
    <row r="10" spans="1:5" ht="14.4" x14ac:dyDescent="0.3">
      <c r="A10" s="39" t="s">
        <v>47</v>
      </c>
      <c r="B10" s="40" t="s">
        <v>48</v>
      </c>
      <c r="C10" s="41">
        <v>2000</v>
      </c>
      <c r="D10" s="41"/>
      <c r="E10" s="41">
        <f>+D10-C10</f>
        <v>-2000</v>
      </c>
    </row>
    <row r="11" spans="1:5" ht="14.4" x14ac:dyDescent="0.3">
      <c r="A11" s="39" t="s">
        <v>49</v>
      </c>
      <c r="B11" s="40" t="s">
        <v>50</v>
      </c>
      <c r="C11" s="41"/>
      <c r="D11" s="41"/>
      <c r="E11" s="41">
        <f t="shared" ref="E11:E22" si="0">+D11-C11</f>
        <v>0</v>
      </c>
    </row>
    <row r="12" spans="1:5" ht="14.4" x14ac:dyDescent="0.3">
      <c r="A12" s="39" t="s">
        <v>51</v>
      </c>
      <c r="B12" s="40" t="s">
        <v>52</v>
      </c>
      <c r="C12" s="41"/>
      <c r="D12" s="41"/>
      <c r="E12" s="41">
        <f t="shared" si="0"/>
        <v>0</v>
      </c>
    </row>
    <row r="13" spans="1:5" ht="14.4" x14ac:dyDescent="0.3">
      <c r="A13" s="39" t="s">
        <v>53</v>
      </c>
      <c r="B13" s="40" t="s">
        <v>54</v>
      </c>
      <c r="C13" s="41"/>
      <c r="D13" s="41"/>
      <c r="E13" s="41">
        <f t="shared" si="0"/>
        <v>0</v>
      </c>
    </row>
    <row r="14" spans="1:5" ht="14.4" x14ac:dyDescent="0.3">
      <c r="A14" s="39" t="s">
        <v>55</v>
      </c>
      <c r="B14" s="40" t="s">
        <v>56</v>
      </c>
      <c r="C14" s="41"/>
      <c r="D14" s="41"/>
      <c r="E14" s="41">
        <f t="shared" si="0"/>
        <v>0</v>
      </c>
    </row>
    <row r="15" spans="1:5" ht="14.4" x14ac:dyDescent="0.3">
      <c r="A15" s="39" t="s">
        <v>57</v>
      </c>
      <c r="B15" s="40" t="s">
        <v>58</v>
      </c>
      <c r="C15" s="41"/>
      <c r="D15" s="41"/>
      <c r="E15" s="41">
        <f t="shared" si="0"/>
        <v>0</v>
      </c>
    </row>
    <row r="16" spans="1:5" ht="14.4" x14ac:dyDescent="0.3">
      <c r="A16" s="39" t="s">
        <v>59</v>
      </c>
      <c r="B16" s="40" t="s">
        <v>60</v>
      </c>
      <c r="C16" s="41">
        <v>2000</v>
      </c>
      <c r="D16" s="41">
        <v>272.83</v>
      </c>
      <c r="E16" s="41">
        <f t="shared" si="0"/>
        <v>-1727.17</v>
      </c>
    </row>
    <row r="17" spans="1:5" ht="14.4" x14ac:dyDescent="0.3">
      <c r="A17" s="39" t="s">
        <v>61</v>
      </c>
      <c r="B17" s="40" t="s">
        <v>62</v>
      </c>
      <c r="C17" s="41"/>
      <c r="D17" s="41">
        <v>-18.03</v>
      </c>
      <c r="E17" s="41">
        <f t="shared" si="0"/>
        <v>-18.03</v>
      </c>
    </row>
    <row r="18" spans="1:5" ht="14.4" x14ac:dyDescent="0.3">
      <c r="A18" s="39" t="s">
        <v>63</v>
      </c>
      <c r="B18" s="40" t="s">
        <v>64</v>
      </c>
      <c r="C18" s="41">
        <v>210000</v>
      </c>
      <c r="D18" s="41">
        <v>34916.1</v>
      </c>
      <c r="E18" s="41">
        <f t="shared" si="0"/>
        <v>-175083.9</v>
      </c>
    </row>
    <row r="19" spans="1:5" ht="14.4" x14ac:dyDescent="0.3">
      <c r="A19" s="39" t="s">
        <v>170</v>
      </c>
      <c r="B19" s="40" t="s">
        <v>171</v>
      </c>
      <c r="C19" s="41"/>
      <c r="D19" s="41"/>
      <c r="E19" s="41">
        <f t="shared" si="0"/>
        <v>0</v>
      </c>
    </row>
    <row r="20" spans="1:5" ht="14.4" x14ac:dyDescent="0.3">
      <c r="A20" s="39" t="s">
        <v>160</v>
      </c>
      <c r="B20" s="40" t="s">
        <v>161</v>
      </c>
      <c r="C20" s="41"/>
      <c r="D20" s="41"/>
      <c r="E20" s="41">
        <f t="shared" si="0"/>
        <v>0</v>
      </c>
    </row>
    <row r="21" spans="1:5" ht="14.4" x14ac:dyDescent="0.3">
      <c r="A21" s="39" t="s">
        <v>65</v>
      </c>
      <c r="B21" s="40" t="s">
        <v>66</v>
      </c>
      <c r="C21" s="41"/>
      <c r="D21" s="41"/>
      <c r="E21" s="41">
        <f t="shared" si="0"/>
        <v>0</v>
      </c>
    </row>
    <row r="22" spans="1:5" ht="14.4" x14ac:dyDescent="0.3">
      <c r="A22" s="39" t="s">
        <v>188</v>
      </c>
      <c r="B22" s="40" t="s">
        <v>189</v>
      </c>
      <c r="C22" s="41"/>
      <c r="D22" s="41">
        <v>471.65</v>
      </c>
      <c r="E22" s="41">
        <f t="shared" si="0"/>
        <v>471.65</v>
      </c>
    </row>
    <row r="23" spans="1:5" ht="9" customHeight="1" x14ac:dyDescent="0.3">
      <c r="A23" s="39"/>
      <c r="B23" s="40"/>
      <c r="C23" s="41"/>
      <c r="D23" s="41"/>
      <c r="E23" s="41"/>
    </row>
    <row r="24" spans="1:5" s="3" customFormat="1" ht="14.4" x14ac:dyDescent="0.3">
      <c r="A24" s="39"/>
      <c r="B24" s="40"/>
      <c r="C24" s="42">
        <f>SUM(C10:C23)</f>
        <v>214000</v>
      </c>
      <c r="D24" s="42">
        <f>SUM(D10:D23)</f>
        <v>35642.550000000003</v>
      </c>
      <c r="E24" s="42">
        <f>SUM(E10:E23)</f>
        <v>-178357.45</v>
      </c>
    </row>
    <row r="25" spans="1:5" ht="17.25" customHeight="1" x14ac:dyDescent="0.45">
      <c r="A25" s="38" t="s">
        <v>67</v>
      </c>
    </row>
    <row r="26" spans="1:5" ht="14.4" x14ac:dyDescent="0.3">
      <c r="A26" s="39" t="s">
        <v>68</v>
      </c>
      <c r="B26" s="40" t="s">
        <v>69</v>
      </c>
      <c r="C26" s="41">
        <v>1500</v>
      </c>
      <c r="D26" s="41"/>
      <c r="E26" s="41">
        <f>+C26-D26</f>
        <v>1500</v>
      </c>
    </row>
    <row r="27" spans="1:5" ht="14.4" x14ac:dyDescent="0.3">
      <c r="A27" s="39" t="s">
        <v>70</v>
      </c>
      <c r="B27" s="40" t="s">
        <v>71</v>
      </c>
      <c r="C27" s="41"/>
      <c r="D27" s="41"/>
      <c r="E27" s="41">
        <f t="shared" ref="E27:E52" si="1">+C27-D27</f>
        <v>0</v>
      </c>
    </row>
    <row r="28" spans="1:5" ht="14.4" x14ac:dyDescent="0.3">
      <c r="A28" s="39" t="s">
        <v>72</v>
      </c>
      <c r="B28" s="40" t="s">
        <v>73</v>
      </c>
      <c r="C28" s="41">
        <v>70000</v>
      </c>
      <c r="D28" s="41">
        <v>4956.8900000000003</v>
      </c>
      <c r="E28" s="41">
        <f t="shared" si="1"/>
        <v>65043.11</v>
      </c>
    </row>
    <row r="29" spans="1:5" ht="14.4" x14ac:dyDescent="0.3">
      <c r="A29" s="39" t="s">
        <v>74</v>
      </c>
      <c r="B29" s="40" t="s">
        <v>75</v>
      </c>
      <c r="C29" s="41">
        <v>1600</v>
      </c>
      <c r="D29" s="41"/>
      <c r="E29" s="41">
        <f t="shared" si="1"/>
        <v>1600</v>
      </c>
    </row>
    <row r="30" spans="1:5" ht="14.4" x14ac:dyDescent="0.3">
      <c r="A30" s="39" t="s">
        <v>76</v>
      </c>
      <c r="B30" s="40" t="s">
        <v>77</v>
      </c>
      <c r="C30" s="41">
        <v>30000</v>
      </c>
      <c r="D30" s="41"/>
      <c r="E30" s="41">
        <f t="shared" si="1"/>
        <v>30000</v>
      </c>
    </row>
    <row r="31" spans="1:5" ht="14.4" x14ac:dyDescent="0.3">
      <c r="A31" s="39" t="s">
        <v>78</v>
      </c>
      <c r="B31" s="40" t="s">
        <v>79</v>
      </c>
      <c r="C31" s="41"/>
      <c r="D31" s="41"/>
      <c r="E31" s="41">
        <f t="shared" si="1"/>
        <v>0</v>
      </c>
    </row>
    <row r="32" spans="1:5" ht="14.4" x14ac:dyDescent="0.3">
      <c r="A32" s="39" t="s">
        <v>80</v>
      </c>
      <c r="B32" s="40" t="s">
        <v>75</v>
      </c>
      <c r="C32" s="41"/>
      <c r="D32" s="41"/>
      <c r="E32" s="41">
        <f t="shared" si="1"/>
        <v>0</v>
      </c>
    </row>
    <row r="33" spans="1:5" ht="14.4" x14ac:dyDescent="0.3">
      <c r="A33" s="39" t="s">
        <v>81</v>
      </c>
      <c r="B33" s="40" t="s">
        <v>82</v>
      </c>
      <c r="C33" s="41">
        <v>39000</v>
      </c>
      <c r="D33" s="41">
        <v>6907.12</v>
      </c>
      <c r="E33" s="41">
        <f t="shared" si="1"/>
        <v>32092.880000000001</v>
      </c>
    </row>
    <row r="34" spans="1:5" ht="14.4" x14ac:dyDescent="0.3">
      <c r="A34" s="39" t="s">
        <v>83</v>
      </c>
      <c r="B34" s="40" t="s">
        <v>84</v>
      </c>
      <c r="C34" s="41">
        <v>43500</v>
      </c>
      <c r="D34" s="41">
        <v>1765.12</v>
      </c>
      <c r="E34" s="41">
        <f t="shared" si="1"/>
        <v>41734.879999999997</v>
      </c>
    </row>
    <row r="35" spans="1:5" ht="14.4" x14ac:dyDescent="0.3">
      <c r="A35" s="39" t="s">
        <v>162</v>
      </c>
      <c r="B35" s="40" t="s">
        <v>163</v>
      </c>
      <c r="C35" s="41"/>
      <c r="D35" s="41"/>
      <c r="E35" s="41">
        <f t="shared" si="1"/>
        <v>0</v>
      </c>
    </row>
    <row r="36" spans="1:5" ht="14.4" x14ac:dyDescent="0.3">
      <c r="A36" s="39" t="s">
        <v>85</v>
      </c>
      <c r="B36" s="40" t="s">
        <v>86</v>
      </c>
      <c r="C36" s="41">
        <v>29000</v>
      </c>
      <c r="D36" s="41">
        <f>18590.72-13637.83</f>
        <v>4952.8900000000012</v>
      </c>
      <c r="E36" s="41">
        <f t="shared" si="1"/>
        <v>24047.11</v>
      </c>
    </row>
    <row r="37" spans="1:5" ht="14.4" x14ac:dyDescent="0.3">
      <c r="A37" s="39" t="s">
        <v>87</v>
      </c>
      <c r="B37" s="40" t="s">
        <v>88</v>
      </c>
      <c r="C37" s="41"/>
      <c r="D37" s="41"/>
      <c r="E37" s="41">
        <f t="shared" si="1"/>
        <v>0</v>
      </c>
    </row>
    <row r="38" spans="1:5" ht="14.4" x14ac:dyDescent="0.3">
      <c r="A38" s="39" t="s">
        <v>89</v>
      </c>
      <c r="B38" s="40" t="s">
        <v>90</v>
      </c>
      <c r="C38" s="41">
        <v>10000</v>
      </c>
      <c r="D38" s="41"/>
      <c r="E38" s="41">
        <f t="shared" si="1"/>
        <v>10000</v>
      </c>
    </row>
    <row r="39" spans="1:5" ht="14.4" x14ac:dyDescent="0.3">
      <c r="A39" s="39" t="s">
        <v>91</v>
      </c>
      <c r="B39" s="40" t="s">
        <v>92</v>
      </c>
      <c r="C39" s="41">
        <v>2500</v>
      </c>
      <c r="D39" s="41"/>
      <c r="E39" s="41">
        <f t="shared" si="1"/>
        <v>2500</v>
      </c>
    </row>
    <row r="40" spans="1:5" ht="14.4" x14ac:dyDescent="0.3">
      <c r="A40" s="39" t="s">
        <v>93</v>
      </c>
      <c r="B40" s="40" t="s">
        <v>94</v>
      </c>
      <c r="C40" s="41"/>
      <c r="D40" s="41"/>
      <c r="E40" s="41">
        <f t="shared" si="1"/>
        <v>0</v>
      </c>
    </row>
    <row r="41" spans="1:5" ht="14.4" x14ac:dyDescent="0.3">
      <c r="A41" s="39" t="s">
        <v>168</v>
      </c>
      <c r="B41" s="40" t="s">
        <v>169</v>
      </c>
      <c r="C41" s="41"/>
      <c r="D41" s="41"/>
      <c r="E41" s="41">
        <f t="shared" si="1"/>
        <v>0</v>
      </c>
    </row>
    <row r="42" spans="1:5" ht="14.4" x14ac:dyDescent="0.3">
      <c r="A42" s="39" t="s">
        <v>95</v>
      </c>
      <c r="B42" s="40" t="s">
        <v>96</v>
      </c>
      <c r="C42" s="41"/>
      <c r="D42" s="41"/>
      <c r="E42" s="41">
        <f t="shared" si="1"/>
        <v>0</v>
      </c>
    </row>
    <row r="43" spans="1:5" ht="14.4" x14ac:dyDescent="0.3">
      <c r="A43" s="39" t="s">
        <v>97</v>
      </c>
      <c r="B43" s="40" t="s">
        <v>98</v>
      </c>
      <c r="C43" s="41"/>
      <c r="D43" s="41">
        <v>8.6999999999999993</v>
      </c>
      <c r="E43" s="41">
        <f t="shared" si="1"/>
        <v>-8.6999999999999993</v>
      </c>
    </row>
    <row r="44" spans="1:5" ht="14.4" x14ac:dyDescent="0.3">
      <c r="A44" s="39" t="s">
        <v>99</v>
      </c>
      <c r="B44" s="40" t="s">
        <v>100</v>
      </c>
      <c r="C44" s="41">
        <v>100</v>
      </c>
      <c r="D44" s="41"/>
      <c r="E44" s="41">
        <f t="shared" si="1"/>
        <v>100</v>
      </c>
    </row>
    <row r="45" spans="1:5" ht="14.4" x14ac:dyDescent="0.3">
      <c r="A45" s="39" t="s">
        <v>101</v>
      </c>
      <c r="B45" s="40" t="s">
        <v>102</v>
      </c>
      <c r="C45" s="41"/>
      <c r="D45" s="41"/>
      <c r="E45" s="41">
        <f t="shared" si="1"/>
        <v>0</v>
      </c>
    </row>
    <row r="46" spans="1:5" ht="14.4" x14ac:dyDescent="0.3">
      <c r="A46" s="39" t="s">
        <v>103</v>
      </c>
      <c r="B46" s="40" t="s">
        <v>157</v>
      </c>
      <c r="C46" s="41">
        <v>35000</v>
      </c>
      <c r="D46" s="41"/>
      <c r="E46" s="41">
        <f t="shared" si="1"/>
        <v>35000</v>
      </c>
    </row>
    <row r="47" spans="1:5" ht="14.4" x14ac:dyDescent="0.3">
      <c r="A47" s="39" t="s">
        <v>104</v>
      </c>
      <c r="B47" s="40" t="s">
        <v>105</v>
      </c>
      <c r="C47" s="41">
        <v>3500</v>
      </c>
      <c r="D47" s="41"/>
      <c r="E47" s="41">
        <f t="shared" si="1"/>
        <v>3500</v>
      </c>
    </row>
    <row r="48" spans="1:5" ht="14.4" x14ac:dyDescent="0.3">
      <c r="A48" s="39" t="s">
        <v>106</v>
      </c>
      <c r="B48" s="40" t="s">
        <v>107</v>
      </c>
      <c r="C48" s="41">
        <v>5000</v>
      </c>
      <c r="D48" s="41"/>
      <c r="E48" s="41">
        <f t="shared" si="1"/>
        <v>5000</v>
      </c>
    </row>
    <row r="49" spans="1:5" ht="14.4" x14ac:dyDescent="0.3">
      <c r="A49" s="39" t="s">
        <v>108</v>
      </c>
      <c r="B49" s="40" t="s">
        <v>109</v>
      </c>
      <c r="C49" s="41">
        <v>50000</v>
      </c>
      <c r="D49" s="41"/>
      <c r="E49" s="41">
        <f t="shared" si="1"/>
        <v>50000</v>
      </c>
    </row>
    <row r="50" spans="1:5" ht="14.4" x14ac:dyDescent="0.3">
      <c r="A50" s="39" t="s">
        <v>110</v>
      </c>
      <c r="B50" s="40" t="s">
        <v>111</v>
      </c>
      <c r="C50" s="41"/>
      <c r="D50" s="41"/>
      <c r="E50" s="41">
        <f t="shared" si="1"/>
        <v>0</v>
      </c>
    </row>
    <row r="51" spans="1:5" ht="14.4" x14ac:dyDescent="0.3">
      <c r="A51" s="39" t="s">
        <v>112</v>
      </c>
      <c r="B51" s="40" t="s">
        <v>113</v>
      </c>
      <c r="C51" s="41">
        <v>60000</v>
      </c>
      <c r="D51" s="41"/>
      <c r="E51" s="41">
        <f t="shared" si="1"/>
        <v>60000</v>
      </c>
    </row>
    <row r="52" spans="1:5" ht="14.4" x14ac:dyDescent="0.3">
      <c r="A52" s="39" t="s">
        <v>174</v>
      </c>
      <c r="B52" s="40" t="s">
        <v>175</v>
      </c>
      <c r="C52" s="41">
        <v>18000</v>
      </c>
      <c r="D52" s="41"/>
      <c r="E52" s="41">
        <f t="shared" si="1"/>
        <v>18000</v>
      </c>
    </row>
    <row r="53" spans="1:5" ht="10.5" customHeight="1" x14ac:dyDescent="0.3">
      <c r="A53" s="39"/>
      <c r="B53" s="40"/>
      <c r="C53" s="41"/>
      <c r="D53" s="41"/>
      <c r="E53" s="41"/>
    </row>
    <row r="54" spans="1:5" x14ac:dyDescent="0.25">
      <c r="C54" s="43">
        <f>SUM(C26:C53)</f>
        <v>398700</v>
      </c>
      <c r="D54" s="43">
        <f>SUM(D26:D52)</f>
        <v>18590.720000000005</v>
      </c>
      <c r="E54" s="43">
        <f>SUM(E26:E52)</f>
        <v>380109.27999999997</v>
      </c>
    </row>
    <row r="55" spans="1:5" ht="16.2" thickBot="1" x14ac:dyDescent="0.35">
      <c r="B55" s="40" t="s">
        <v>114</v>
      </c>
      <c r="C55" s="44">
        <f>+C24-C54</f>
        <v>-184700</v>
      </c>
      <c r="D55" s="45"/>
      <c r="E55" s="46"/>
    </row>
    <row r="56" spans="1:5" ht="16.5" customHeight="1" thickTop="1" thickBot="1" x14ac:dyDescent="0.35">
      <c r="A56" s="65" t="s">
        <v>165</v>
      </c>
      <c r="B56" s="65"/>
      <c r="C56" s="65"/>
      <c r="D56" s="44">
        <f>+D24-D54</f>
        <v>17051.829999999998</v>
      </c>
      <c r="E56" s="47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115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+[1]Aug15BS!A4</f>
        <v>August 2015</v>
      </c>
      <c r="B5" s="68"/>
      <c r="C5" s="68"/>
      <c r="D5" s="68"/>
      <c r="E5" s="68"/>
    </row>
    <row r="7" spans="1:5" ht="37.5" customHeight="1" x14ac:dyDescent="0.25">
      <c r="A7" s="34" t="s">
        <v>43</v>
      </c>
      <c r="B7" s="35" t="s">
        <v>44</v>
      </c>
      <c r="C7" s="36" t="s">
        <v>116</v>
      </c>
      <c r="D7" s="37" t="s">
        <v>46</v>
      </c>
      <c r="E7" s="36" t="s">
        <v>164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s="40" customFormat="1" ht="14.4" x14ac:dyDescent="0.3">
      <c r="A10" s="39" t="s">
        <v>117</v>
      </c>
      <c r="B10" s="40" t="s">
        <v>60</v>
      </c>
      <c r="C10" s="41">
        <v>2000</v>
      </c>
      <c r="D10" s="41">
        <v>425.95</v>
      </c>
      <c r="E10" s="41">
        <f>+D10-C10</f>
        <v>-1574.05</v>
      </c>
    </row>
    <row r="11" spans="1:5" s="40" customFormat="1" ht="14.4" x14ac:dyDescent="0.3">
      <c r="A11" s="39" t="s">
        <v>118</v>
      </c>
      <c r="B11" s="40" t="s">
        <v>119</v>
      </c>
      <c r="C11" s="41"/>
      <c r="D11" s="41">
        <v>-27.71</v>
      </c>
      <c r="E11" s="41">
        <f>+D11-C11</f>
        <v>-27.71</v>
      </c>
    </row>
    <row r="12" spans="1:5" s="40" customFormat="1" ht="14.4" x14ac:dyDescent="0.3">
      <c r="A12" s="39" t="s">
        <v>120</v>
      </c>
      <c r="B12" s="40" t="s">
        <v>121</v>
      </c>
      <c r="C12" s="41">
        <v>50000</v>
      </c>
      <c r="D12" s="41">
        <v>7208.21</v>
      </c>
      <c r="E12" s="41">
        <f>+D12-C12</f>
        <v>-42791.79</v>
      </c>
    </row>
    <row r="13" spans="1:5" s="40" customFormat="1" ht="14.4" x14ac:dyDescent="0.3">
      <c r="A13" s="39" t="s">
        <v>172</v>
      </c>
      <c r="B13" s="40" t="s">
        <v>171</v>
      </c>
      <c r="C13" s="41"/>
      <c r="D13" s="41"/>
      <c r="E13" s="41">
        <f>+D13-C13</f>
        <v>0</v>
      </c>
    </row>
    <row r="14" spans="1:5" s="40" customFormat="1" ht="14.4" x14ac:dyDescent="0.3">
      <c r="A14" s="39" t="s">
        <v>122</v>
      </c>
      <c r="B14" s="40" t="s">
        <v>66</v>
      </c>
      <c r="C14" s="41"/>
      <c r="D14" s="41"/>
      <c r="E14" s="41">
        <f>+D14-C14</f>
        <v>0</v>
      </c>
    </row>
    <row r="15" spans="1:5" x14ac:dyDescent="0.25">
      <c r="D15" s="1"/>
      <c r="E15" s="1"/>
    </row>
    <row r="16" spans="1:5" x14ac:dyDescent="0.25">
      <c r="C16" s="43">
        <f>SUM(C10:C15)</f>
        <v>52000</v>
      </c>
      <c r="D16" s="43">
        <f>SUM(D10:D15)</f>
        <v>7606.45</v>
      </c>
      <c r="E16" s="43">
        <f>SUM(E10:E15)</f>
        <v>-44393.55</v>
      </c>
    </row>
    <row r="17" spans="1:5" ht="23.4" x14ac:dyDescent="0.45">
      <c r="A17" s="38" t="s">
        <v>67</v>
      </c>
    </row>
    <row r="18" spans="1:5" ht="14.4" x14ac:dyDescent="0.3">
      <c r="A18" s="39" t="s">
        <v>123</v>
      </c>
      <c r="B18" s="40" t="s">
        <v>88</v>
      </c>
      <c r="C18" s="41">
        <v>5000</v>
      </c>
      <c r="D18" s="41"/>
      <c r="E18" s="41">
        <f>+C18-D18</f>
        <v>5000</v>
      </c>
    </row>
    <row r="19" spans="1:5" ht="14.4" x14ac:dyDescent="0.3">
      <c r="A19" s="39" t="s">
        <v>124</v>
      </c>
      <c r="B19" s="40" t="s">
        <v>90</v>
      </c>
      <c r="C19" s="41">
        <v>5000</v>
      </c>
      <c r="D19" s="41"/>
      <c r="E19" s="41">
        <f t="shared" ref="E19:E26" si="0">+C19-D19</f>
        <v>5000</v>
      </c>
    </row>
    <row r="20" spans="1:5" ht="14.4" x14ac:dyDescent="0.3">
      <c r="A20" s="39" t="s">
        <v>125</v>
      </c>
      <c r="B20" s="40" t="s">
        <v>126</v>
      </c>
      <c r="C20" s="41">
        <v>5000</v>
      </c>
      <c r="D20" s="41"/>
      <c r="E20" s="41">
        <f t="shared" si="0"/>
        <v>5000</v>
      </c>
    </row>
    <row r="21" spans="1:5" ht="14.4" x14ac:dyDescent="0.3">
      <c r="A21" s="39" t="s">
        <v>127</v>
      </c>
      <c r="B21" s="40" t="s">
        <v>128</v>
      </c>
      <c r="C21" s="41"/>
      <c r="D21" s="41"/>
      <c r="E21" s="41">
        <f t="shared" si="0"/>
        <v>0</v>
      </c>
    </row>
    <row r="22" spans="1:5" ht="14.4" x14ac:dyDescent="0.3">
      <c r="A22" s="39" t="s">
        <v>129</v>
      </c>
      <c r="B22" s="40" t="s">
        <v>96</v>
      </c>
      <c r="C22" s="41"/>
      <c r="D22" s="41"/>
      <c r="E22" s="41">
        <f t="shared" si="0"/>
        <v>0</v>
      </c>
    </row>
    <row r="23" spans="1:5" ht="14.4" x14ac:dyDescent="0.3">
      <c r="A23" s="39" t="s">
        <v>130</v>
      </c>
      <c r="B23" s="40" t="s">
        <v>131</v>
      </c>
      <c r="C23" s="41">
        <v>33000</v>
      </c>
      <c r="D23" s="41"/>
      <c r="E23" s="41">
        <f t="shared" si="0"/>
        <v>33000</v>
      </c>
    </row>
    <row r="24" spans="1:5" ht="14.4" x14ac:dyDescent="0.3">
      <c r="A24" s="39" t="s">
        <v>132</v>
      </c>
      <c r="B24" s="40" t="s">
        <v>133</v>
      </c>
      <c r="C24" s="41"/>
      <c r="D24" s="41"/>
      <c r="E24" s="41">
        <f t="shared" si="0"/>
        <v>0</v>
      </c>
    </row>
    <row r="25" spans="1:5" ht="14.4" x14ac:dyDescent="0.3">
      <c r="A25" s="39" t="s">
        <v>134</v>
      </c>
      <c r="B25" s="40" t="s">
        <v>135</v>
      </c>
      <c r="C25" s="41">
        <v>2500</v>
      </c>
      <c r="D25" s="41"/>
      <c r="E25" s="41">
        <f t="shared" si="0"/>
        <v>2500</v>
      </c>
    </row>
    <row r="26" spans="1:5" ht="14.4" x14ac:dyDescent="0.3">
      <c r="A26" s="39" t="s">
        <v>136</v>
      </c>
      <c r="B26" s="40" t="s">
        <v>166</v>
      </c>
      <c r="C26" s="41">
        <v>1500</v>
      </c>
      <c r="D26" s="41"/>
      <c r="E26" s="41">
        <f t="shared" si="0"/>
        <v>1500</v>
      </c>
    </row>
    <row r="28" spans="1:5" x14ac:dyDescent="0.25">
      <c r="C28" s="43">
        <f>SUM(C18:C27)</f>
        <v>52000</v>
      </c>
      <c r="D28" s="43">
        <f>SUM(D18:D27)</f>
        <v>0</v>
      </c>
      <c r="E28" s="43">
        <f>SUM(E18:E27)</f>
        <v>52000</v>
      </c>
    </row>
    <row r="29" spans="1:5" ht="16.2" thickBot="1" x14ac:dyDescent="0.35">
      <c r="B29" s="40" t="s">
        <v>114</v>
      </c>
      <c r="C29" s="44">
        <f>+C16-C28</f>
        <v>0</v>
      </c>
      <c r="E29" s="46"/>
    </row>
    <row r="30" spans="1:5" ht="14.4" thickTop="1" thickBot="1" x14ac:dyDescent="0.3">
      <c r="A30" s="69" t="s">
        <v>167</v>
      </c>
      <c r="B30" s="69"/>
      <c r="C30" s="69"/>
      <c r="D30" s="48">
        <f>+D16-D28</f>
        <v>7606.45</v>
      </c>
      <c r="E30" s="47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137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+[1]Aug15BS!A4</f>
        <v>August 2015</v>
      </c>
      <c r="B5" s="67"/>
      <c r="C5" s="67"/>
      <c r="D5" s="67"/>
      <c r="E5" s="67"/>
    </row>
    <row r="6" spans="1:5" x14ac:dyDescent="0.25">
      <c r="A6" s="49"/>
      <c r="B6" s="8"/>
      <c r="D6" s="8"/>
      <c r="E6" s="8"/>
    </row>
    <row r="7" spans="1:5" s="3" customFormat="1" ht="36" customHeight="1" x14ac:dyDescent="0.25">
      <c r="A7" s="34" t="s">
        <v>43</v>
      </c>
      <c r="B7" s="35" t="s">
        <v>44</v>
      </c>
      <c r="C7" s="36" t="s">
        <v>116</v>
      </c>
      <c r="D7" s="37" t="s">
        <v>46</v>
      </c>
      <c r="E7" s="36" t="s">
        <v>164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ht="15" customHeight="1" x14ac:dyDescent="0.3">
      <c r="A10" s="39" t="s">
        <v>190</v>
      </c>
      <c r="B10" s="7" t="s">
        <v>191</v>
      </c>
      <c r="D10" s="1">
        <v>803.06</v>
      </c>
      <c r="E10" s="41">
        <f t="shared" ref="E10:E15" si="0">+D10-C10</f>
        <v>803.06</v>
      </c>
    </row>
    <row r="11" spans="1:5" ht="14.4" x14ac:dyDescent="0.3">
      <c r="A11" s="39" t="s">
        <v>138</v>
      </c>
      <c r="B11" s="40" t="s">
        <v>60</v>
      </c>
      <c r="C11" s="1">
        <v>4000</v>
      </c>
      <c r="D11" s="41">
        <v>927.41</v>
      </c>
      <c r="E11" s="41">
        <f t="shared" si="0"/>
        <v>-3072.59</v>
      </c>
    </row>
    <row r="12" spans="1:5" ht="14.4" x14ac:dyDescent="0.3">
      <c r="A12" s="39" t="s">
        <v>139</v>
      </c>
      <c r="B12" s="40" t="s">
        <v>119</v>
      </c>
      <c r="C12" s="1"/>
      <c r="D12" s="41">
        <v>-60.27</v>
      </c>
      <c r="E12" s="41">
        <f t="shared" si="0"/>
        <v>-60.27</v>
      </c>
    </row>
    <row r="13" spans="1:5" ht="14.4" x14ac:dyDescent="0.3">
      <c r="A13" s="39" t="s">
        <v>140</v>
      </c>
      <c r="B13" s="40" t="s">
        <v>141</v>
      </c>
      <c r="C13" s="1">
        <v>200000</v>
      </c>
      <c r="D13" s="41">
        <v>30070.06</v>
      </c>
      <c r="E13" s="41">
        <f t="shared" si="0"/>
        <v>-169929.94</v>
      </c>
    </row>
    <row r="14" spans="1:5" ht="14.4" x14ac:dyDescent="0.3">
      <c r="A14" s="39" t="s">
        <v>173</v>
      </c>
      <c r="B14" s="40" t="s">
        <v>171</v>
      </c>
      <c r="C14" s="1"/>
      <c r="D14" s="41"/>
      <c r="E14" s="41">
        <f t="shared" si="0"/>
        <v>0</v>
      </c>
    </row>
    <row r="15" spans="1:5" ht="14.4" x14ac:dyDescent="0.3">
      <c r="A15" s="39" t="s">
        <v>142</v>
      </c>
      <c r="B15" s="40" t="s">
        <v>143</v>
      </c>
      <c r="C15" s="1"/>
      <c r="D15" s="41"/>
      <c r="E15" s="41">
        <f t="shared" si="0"/>
        <v>0</v>
      </c>
    </row>
    <row r="16" spans="1:5" x14ac:dyDescent="0.25">
      <c r="D16" s="1"/>
      <c r="E16" s="1"/>
    </row>
    <row r="17" spans="1:5" x14ac:dyDescent="0.25">
      <c r="C17" s="43">
        <f>SUM(C10:C16)</f>
        <v>204000</v>
      </c>
      <c r="D17" s="43">
        <f>SUM(D10:D16)</f>
        <v>31740.260000000002</v>
      </c>
      <c r="E17" s="43">
        <f>SUM(E10:E16)</f>
        <v>-172259.74</v>
      </c>
    </row>
    <row r="18" spans="1:5" ht="23.4" x14ac:dyDescent="0.45">
      <c r="A18" s="38" t="s">
        <v>67</v>
      </c>
    </row>
    <row r="19" spans="1:5" ht="14.4" x14ac:dyDescent="0.3">
      <c r="A19" s="39" t="s">
        <v>144</v>
      </c>
      <c r="B19" s="40" t="s">
        <v>82</v>
      </c>
      <c r="C19" s="1">
        <v>66000</v>
      </c>
      <c r="D19" s="41">
        <v>11800.46</v>
      </c>
      <c r="E19" s="41">
        <f>+C19-D19</f>
        <v>54199.54</v>
      </c>
    </row>
    <row r="20" spans="1:5" ht="14.4" x14ac:dyDescent="0.3">
      <c r="A20" s="39" t="s">
        <v>145</v>
      </c>
      <c r="B20" s="40" t="s">
        <v>146</v>
      </c>
      <c r="C20" s="1"/>
      <c r="D20" s="41"/>
      <c r="E20" s="41">
        <f t="shared" ref="E20:E29" si="1">+C20-D20</f>
        <v>0</v>
      </c>
    </row>
    <row r="21" spans="1:5" ht="14.4" x14ac:dyDescent="0.3">
      <c r="A21" s="39" t="s">
        <v>155</v>
      </c>
      <c r="B21" s="40" t="s">
        <v>156</v>
      </c>
      <c r="C21" s="1"/>
      <c r="D21" s="41"/>
      <c r="E21" s="41">
        <f t="shared" si="1"/>
        <v>0</v>
      </c>
    </row>
    <row r="22" spans="1:5" ht="14.4" x14ac:dyDescent="0.3">
      <c r="A22" s="39" t="s">
        <v>176</v>
      </c>
      <c r="B22" s="40" t="s">
        <v>177</v>
      </c>
      <c r="C22" s="1">
        <v>2000</v>
      </c>
      <c r="D22" s="41"/>
      <c r="E22" s="41">
        <f t="shared" si="1"/>
        <v>2000</v>
      </c>
    </row>
    <row r="23" spans="1:5" ht="14.4" x14ac:dyDescent="0.3">
      <c r="A23" s="39" t="s">
        <v>147</v>
      </c>
      <c r="B23" s="40" t="s">
        <v>86</v>
      </c>
      <c r="C23" s="1">
        <v>45000</v>
      </c>
      <c r="D23" s="41">
        <f>19150.49-11800.46</f>
        <v>7350.0300000000025</v>
      </c>
      <c r="E23" s="41">
        <f t="shared" si="1"/>
        <v>37649.97</v>
      </c>
    </row>
    <row r="24" spans="1:5" ht="14.4" x14ac:dyDescent="0.3">
      <c r="A24" s="39" t="s">
        <v>158</v>
      </c>
      <c r="B24" s="40" t="s">
        <v>159</v>
      </c>
      <c r="C24" s="1"/>
      <c r="D24" s="41"/>
      <c r="E24" s="41">
        <f t="shared" si="1"/>
        <v>0</v>
      </c>
    </row>
    <row r="25" spans="1:5" ht="14.4" x14ac:dyDescent="0.3">
      <c r="A25" s="39" t="s">
        <v>148</v>
      </c>
      <c r="B25" s="40" t="s">
        <v>96</v>
      </c>
      <c r="C25" s="1"/>
      <c r="D25" s="41"/>
      <c r="E25" s="41">
        <f t="shared" si="1"/>
        <v>0</v>
      </c>
    </row>
    <row r="26" spans="1:5" ht="14.4" x14ac:dyDescent="0.3">
      <c r="A26" s="39" t="s">
        <v>149</v>
      </c>
      <c r="B26" s="40" t="s">
        <v>150</v>
      </c>
      <c r="C26" s="1"/>
      <c r="D26" s="41"/>
      <c r="E26" s="41">
        <f t="shared" si="1"/>
        <v>0</v>
      </c>
    </row>
    <row r="27" spans="1:5" ht="14.4" x14ac:dyDescent="0.3">
      <c r="A27" s="39" t="s">
        <v>151</v>
      </c>
      <c r="B27" s="40" t="s">
        <v>98</v>
      </c>
      <c r="C27" s="1"/>
      <c r="D27" s="41"/>
      <c r="E27" s="41">
        <f t="shared" si="1"/>
        <v>0</v>
      </c>
    </row>
    <row r="28" spans="1:5" ht="14.4" x14ac:dyDescent="0.3">
      <c r="A28" s="39" t="s">
        <v>152</v>
      </c>
      <c r="B28" s="40" t="s">
        <v>153</v>
      </c>
      <c r="C28" s="1"/>
      <c r="D28" s="41"/>
      <c r="E28" s="41">
        <f t="shared" si="1"/>
        <v>0</v>
      </c>
    </row>
    <row r="29" spans="1:5" ht="14.4" x14ac:dyDescent="0.3">
      <c r="A29" s="39" t="s">
        <v>154</v>
      </c>
      <c r="B29" s="40" t="s">
        <v>113</v>
      </c>
      <c r="C29" s="1"/>
      <c r="D29" s="41"/>
      <c r="E29" s="41">
        <f t="shared" si="1"/>
        <v>0</v>
      </c>
    </row>
    <row r="31" spans="1:5" x14ac:dyDescent="0.25">
      <c r="C31" s="43">
        <f>SUM(C19:C30)</f>
        <v>113000</v>
      </c>
      <c r="D31" s="43">
        <f>SUM(D19:D30)</f>
        <v>19150.490000000002</v>
      </c>
      <c r="E31" s="43">
        <f>SUM(E19:E30)</f>
        <v>93849.510000000009</v>
      </c>
    </row>
    <row r="32" spans="1:5" ht="16.2" thickBot="1" x14ac:dyDescent="0.35">
      <c r="B32" s="40" t="s">
        <v>114</v>
      </c>
      <c r="C32" s="44">
        <f>+C17-C31</f>
        <v>91000</v>
      </c>
      <c r="E32" s="46"/>
    </row>
    <row r="33" spans="1:5" ht="14.4" thickTop="1" thickBot="1" x14ac:dyDescent="0.3">
      <c r="A33" s="69" t="s">
        <v>167</v>
      </c>
      <c r="B33" s="69"/>
      <c r="C33" s="69"/>
      <c r="D33" s="48">
        <f>+D17-D31</f>
        <v>12589.77</v>
      </c>
      <c r="E33" s="47"/>
    </row>
    <row r="34" spans="1:5" ht="13.8" thickTop="1" x14ac:dyDescent="0.25">
      <c r="A34" s="7"/>
      <c r="D34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2015-10-09T19:09:17Z</dcterms:modified>
</cp:coreProperties>
</file>